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880" yWindow="5475" windowWidth="14805" windowHeight="6225"/>
  </bookViews>
  <sheets>
    <sheet name="2 квартал" sheetId="1" r:id="rId1"/>
  </sheets>
  <definedNames>
    <definedName name="_xlnm.Print_Area" localSheetId="0">'2 квартал'!$A$1:$H$65</definedName>
  </definedNames>
  <calcPr calcId="152511"/>
</workbook>
</file>

<file path=xl/calcChain.xml><?xml version="1.0" encoding="utf-8"?>
<calcChain xmlns="http://schemas.openxmlformats.org/spreadsheetml/2006/main">
  <c r="E13" i="1" l="1"/>
  <c r="F53" i="1" l="1"/>
  <c r="G53" i="1"/>
  <c r="E53" i="1"/>
  <c r="H21" i="1" l="1"/>
  <c r="H22" i="1"/>
  <c r="H23" i="1"/>
  <c r="H20" i="1"/>
  <c r="E42" i="1" l="1"/>
  <c r="H42" i="1" s="1"/>
  <c r="G42" i="1"/>
  <c r="H44" i="1"/>
  <c r="G13" i="1" l="1"/>
  <c r="G61" i="1"/>
  <c r="E61" i="1"/>
  <c r="G59" i="1"/>
  <c r="E59" i="1"/>
  <c r="G57" i="1"/>
  <c r="E57" i="1"/>
  <c r="G55" i="1"/>
  <c r="E55" i="1"/>
  <c r="G51" i="1"/>
  <c r="E51" i="1"/>
  <c r="G49" i="1"/>
  <c r="E49" i="1"/>
  <c r="G47" i="1"/>
  <c r="E47" i="1"/>
  <c r="G45" i="1"/>
  <c r="E45" i="1"/>
  <c r="H43" i="1"/>
  <c r="G40" i="1"/>
  <c r="E40" i="1"/>
  <c r="G38" i="1"/>
  <c r="E38" i="1"/>
  <c r="G36" i="1"/>
  <c r="E36" i="1"/>
  <c r="G34" i="1"/>
  <c r="E34" i="1"/>
  <c r="G32" i="1"/>
  <c r="E32" i="1"/>
  <c r="G30" i="1"/>
  <c r="E30" i="1"/>
  <c r="G28" i="1"/>
  <c r="E28" i="1"/>
  <c r="G26" i="1"/>
  <c r="E26" i="1"/>
  <c r="G24" i="1"/>
  <c r="E24" i="1"/>
  <c r="H56" i="1"/>
  <c r="H58" i="1"/>
  <c r="H62" i="1"/>
  <c r="H54" i="1"/>
  <c r="H31" i="1"/>
  <c r="H29" i="1"/>
  <c r="H27" i="1"/>
  <c r="H53" i="1" l="1"/>
  <c r="H36" i="1"/>
  <c r="H28" i="1"/>
  <c r="H24" i="1"/>
  <c r="H47" i="1"/>
  <c r="H51" i="1"/>
  <c r="H55" i="1"/>
  <c r="H59" i="1"/>
  <c r="H26" i="1"/>
  <c r="H30" i="1"/>
  <c r="H34" i="1"/>
  <c r="H38" i="1"/>
  <c r="H45" i="1"/>
  <c r="H49" i="1"/>
  <c r="H57" i="1"/>
  <c r="H61" i="1"/>
  <c r="H13" i="1"/>
  <c r="G63" i="1"/>
  <c r="E63" i="1"/>
  <c r="H60" i="1"/>
  <c r="H50" i="1"/>
  <c r="H25" i="1"/>
  <c r="H19" i="1"/>
  <c r="H18" i="1"/>
  <c r="H17" i="1"/>
  <c r="H16" i="1"/>
  <c r="H15" i="1"/>
  <c r="H14" i="1"/>
  <c r="F13" i="1"/>
  <c r="H63" i="1" l="1"/>
  <c r="F63" i="1"/>
  <c r="H35" i="1"/>
  <c r="H39" i="1"/>
  <c r="H46" i="1"/>
  <c r="H37" i="1" l="1"/>
</calcChain>
</file>

<file path=xl/sharedStrings.xml><?xml version="1.0" encoding="utf-8"?>
<sst xmlns="http://schemas.openxmlformats.org/spreadsheetml/2006/main" count="175" uniqueCount="156">
  <si>
    <t>Код раздела/ подраздела</t>
  </si>
  <si>
    <t>Код целевой статьи</t>
  </si>
  <si>
    <t>Корректировка (+/-), тыс. руб.</t>
  </si>
  <si>
    <t>N  п/п</t>
  </si>
  <si>
    <t>Формирование архивных фондов органов местного самоуправления, муниципальных предприятий и учреждений</t>
  </si>
  <si>
    <t>0113</t>
  </si>
  <si>
    <t>79501 00072</t>
  </si>
  <si>
    <t>Осуществление защиты прав потребителей.</t>
  </si>
  <si>
    <t>79503 00074</t>
  </si>
  <si>
    <t xml:space="preserve">Участие в деятельности по профилактике правонарушений в Санкт-Петербурге в соответствии с федеральным законодательством и законодательством Санкт-Петербурга </t>
  </si>
  <si>
    <t>79518 00510</t>
  </si>
  <si>
    <t>Участие в профилактике терроризма и экстремизма, а также в минимизации и (или) ликвидации последствий их проявлений на территории муниципального образования в форме и порядке, установленных федеральным законодательством и законодательством Санкт-Петербурга</t>
  </si>
  <si>
    <t>79519 00520</t>
  </si>
  <si>
    <t>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</t>
  </si>
  <si>
    <t>79520 00530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</si>
  <si>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</si>
  <si>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79505 00090</t>
  </si>
  <si>
    <t>Участие в организации и финансировании проведение оплачиваемых общественных работ</t>
  </si>
  <si>
    <t>0401</t>
  </si>
  <si>
    <t>79506 00101</t>
  </si>
  <si>
    <t>Участие в организации и финансировании временного трудоустройства несовершеннолетних в возрасте от 14 до 18 лет в свободное от учебы время, безработных граждан, испытывающих трудности в поиске работы, безработных граждан в возрасте от 18 до 20 лет, имеющих среднее профессиональное образования и ищущих работу впервые.</t>
  </si>
  <si>
    <t>79507 00102</t>
  </si>
  <si>
    <t>Содействие развитию малого бизнеса на территории муниципального образования</t>
  </si>
  <si>
    <t>04 12</t>
  </si>
  <si>
    <t>79508 00121</t>
  </si>
  <si>
    <t>05 03</t>
  </si>
  <si>
    <t>Содержание внутриквартальных территорий в части обеспечения ремонта покрытий, расположенных на внутриквартальных территориях, и проведения санитарных рубок (в том числе удаление аварийных, больных деревьев и кустарников) на территориях, не относящихся к территориям зеленых насаждений в соответствии с законом Санкт-Петербурга</t>
  </si>
  <si>
    <t xml:space="preserve">79509 00131 </t>
  </si>
  <si>
    <t>Обеспечение проектирования благоустройства при размещении элементов благоустройства</t>
  </si>
  <si>
    <t xml:space="preserve">79509 00132 </t>
  </si>
  <si>
    <t>Размещение, содержание, включая ремонт, ограждений декоративных, ограждений газонных, полусфер, надолбов, приствольных решеток, устройств для вертикального озеленения и цветочного оформления, навесов, беседок, уличной мебели, урн, элементов озеленения, информационных щитов и стендов, планировочного устройства, за исключением велосипедных дорожек; размещение покрытий, в том числе предназначенных для кратковременного и длительного хранения индивидуального автотранспорта, на внутриквартальных территориях</t>
  </si>
  <si>
    <t>79509 00133</t>
  </si>
  <si>
    <t xml:space="preserve">Содержание, в том числе уборку, территорий зеленых насаждений общего пользования местного значения (включая расположенных на них элементов благоустройства), защиту зеленых насаждений на указанных территориях </t>
  </si>
  <si>
    <t>79509 00151</t>
  </si>
  <si>
    <t>79509 00153</t>
  </si>
  <si>
    <t>Создание (размещение), переустройство, восстановление и ремонт объектов зеленых насаждений, расположенных на территориях зеленых насаждений общего пользования местного значения</t>
  </si>
  <si>
    <t>79509 00154</t>
  </si>
  <si>
    <t>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</t>
  </si>
  <si>
    <t>0605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</si>
  <si>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</si>
  <si>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07 05</t>
  </si>
  <si>
    <t>79511 00181</t>
  </si>
  <si>
    <t xml:space="preserve">Участие в реализации мер по профилактике дорожно- 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 </t>
  </si>
  <si>
    <t>0709</t>
  </si>
  <si>
    <t>79517 00490</t>
  </si>
  <si>
    <t>07 09</t>
  </si>
  <si>
    <t xml:space="preserve">Участие в создании условий для реализации мер, направленных на укрепление межнационального и межконфессионального согласия, сохранения и развития языков культуры народов Российской Федерации, проживающих на территории муниципального образования, социально и культурную адаптацию мигрантов, профилактику межнациональных (межэтнических) конфликтов. </t>
  </si>
  <si>
    <t>79523 00570</t>
  </si>
  <si>
    <t>Организация  местных и участие в организации и проведении городских праздничных и иных зрелищных мероприятий</t>
  </si>
  <si>
    <t>08 01</t>
  </si>
  <si>
    <t>79513 00200</t>
  </si>
  <si>
    <t>Организация и проведению досуговых мероприятий для жителей муниципального образования</t>
  </si>
  <si>
    <t>79522 00560</t>
  </si>
  <si>
    <t>Организация и проведение мероприятий по сохранению и развитию местных традиций и обрядов</t>
  </si>
  <si>
    <t>79514 00210</t>
  </si>
  <si>
    <t>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</t>
  </si>
  <si>
    <t>11 02</t>
  </si>
  <si>
    <t>79515 00241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</si>
  <si>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</si>
  <si>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1202</t>
  </si>
  <si>
    <t>79516 00251</t>
  </si>
  <si>
    <t>% исп.</t>
  </si>
  <si>
    <t>03 10</t>
  </si>
  <si>
    <t>Проведение работ по военно-патриотическому воспитанию граждан, участие в работе призывной комиссии на территории муниципального образования и комиссии по постановке граждан на воинский учет на территории муниципального образования»</t>
  </si>
  <si>
    <t>Участие в мероприятиях по охране окружающей среды в границах муниципального образования, за исключением организаций и осуществления мероприятий по экологическому контролю</t>
  </si>
  <si>
    <t>1.1</t>
  </si>
  <si>
    <t>1.2</t>
  </si>
  <si>
    <t>1.3</t>
  </si>
  <si>
    <t>1.5</t>
  </si>
  <si>
    <t>1.4</t>
  </si>
  <si>
    <t>1.6</t>
  </si>
  <si>
    <t>2</t>
  </si>
  <si>
    <t>2.1</t>
  </si>
  <si>
    <t>3.1</t>
  </si>
  <si>
    <t>4</t>
  </si>
  <si>
    <t>7.1</t>
  </si>
  <si>
    <t>79510 00171</t>
  </si>
  <si>
    <t>79510 00172</t>
  </si>
  <si>
    <t>79512 00191</t>
  </si>
  <si>
    <t>ИНФОРМИРОВАНИЕ</t>
  </si>
  <si>
    <t>ВРЕМЕННОЕ ТРУДОУСТРОЙСТВО</t>
  </si>
  <si>
    <t>БЛАГОУСТРОЙСТВО И ОЗЕЛЕНЕНИЕ</t>
  </si>
  <si>
    <t>Наименование муниципальных программ/целевой статьи</t>
  </si>
  <si>
    <t>Организация работ по компенсационному озеленению в отношении территорий зеленых насаждений общего пользования местного значения, осуществляемому в соответствии с законом Санкт-Петербурга</t>
  </si>
  <si>
    <t>Итого  по муниципальным программам:</t>
  </si>
  <si>
    <t>Исполнение Муниципальных программ</t>
  </si>
  <si>
    <t>УТВЕРЖДАЮ</t>
  </si>
  <si>
    <t>Глава Местной администрации</t>
  </si>
  <si>
    <t>внутригородского муниципального образования</t>
  </si>
  <si>
    <t>Начальник ФЭС</t>
  </si>
  <si>
    <t>И.Л. Бирюкв</t>
  </si>
  <si>
    <t>ФОРМИРОВАНИЕ АРХИВНЫХ ФОНДОВ</t>
  </si>
  <si>
    <t>ОБРАЗОВАНИЕ</t>
  </si>
  <si>
    <t>МАЛЫЙ БИЗНЕС</t>
  </si>
  <si>
    <t>ЗАЩИТА ПРАВ ПОТРЕБИТЕЛЕЙ</t>
  </si>
  <si>
    <t>ОБЩЕСТВЕННЫЕ РАБОТЫ</t>
  </si>
  <si>
    <t>ПРАЗДНИКИ</t>
  </si>
  <si>
    <t>ДОСУГ</t>
  </si>
  <si>
    <t>ТРАДИЦИИ</t>
  </si>
  <si>
    <t>ФИЗИЧЕСКАЯ КУЛЬТУРА И СПОРТ</t>
  </si>
  <si>
    <t>ПРОФИЛАКТИКА ПРАВОНАРУШЕНИЙ</t>
  </si>
  <si>
    <t>ПРОФИЛАКТИКА ТЕРРОРИЗМА И ЭКСТРЕМИЗМА</t>
  </si>
  <si>
    <t>УКРЕПЛЕНИЕ МЕЖНАЦИОНАЛЬНОГО И МЕЖКОНФЕССИОНАЛЬНОГО СОГЛАСИЯ</t>
  </si>
  <si>
    <t>ЗАЩИТА И ДЕЙСТВИЯ В ЧРЕЗВЫЧАЙНЫХ СИТУАЦИЯХ</t>
  </si>
  <si>
    <t>ПРОФИЛАКТИКА ДОРОЖНО_ТРАНСПОРТНОГО ТРАВМАТИЗМА</t>
  </si>
  <si>
    <t>ЭКОЛОГИЯ И ОХРАНА ОКРУЖАЮЩЕЙ СРЕДЫ</t>
  </si>
  <si>
    <t>ПАТРИОТИЧЕСКОЕ ВОСПИТАНИЕ</t>
  </si>
  <si>
    <t>ПРОФИЛАКТИКА НАРКОМАНИИ</t>
  </si>
  <si>
    <t xml:space="preserve">города федерального значения Санкт-Петербурга </t>
  </si>
  <si>
    <t xml:space="preserve">муниципальный округ Васильевский </t>
  </si>
  <si>
    <t>3</t>
  </si>
  <si>
    <t>18</t>
  </si>
  <si>
    <t>4.1</t>
  </si>
  <si>
    <t>5</t>
  </si>
  <si>
    <t>5.1</t>
  </si>
  <si>
    <t>6</t>
  </si>
  <si>
    <t>6.1</t>
  </si>
  <si>
    <t>7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</si>
  <si>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</si>
  <si>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</si>
  <si>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</si>
  <si>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</si>
  <si>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</si>
  <si>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</si>
  <si>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</si>
  <si>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</si>
  <si>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</si>
  <si>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</si>
  <si>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</si>
  <si>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</si>
  <si>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</si>
  <si>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</si>
  <si>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</si>
  <si>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</si>
  <si>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16</t>
  </si>
  <si>
    <t>16.1</t>
  </si>
  <si>
    <t>17</t>
  </si>
  <si>
    <t>17.1</t>
  </si>
  <si>
    <t>18.1</t>
  </si>
  <si>
    <t>19</t>
  </si>
  <si>
    <t>19.1</t>
  </si>
  <si>
    <t xml:space="preserve">Сумма на 2026 год, тыс.руб. </t>
  </si>
  <si>
    <t>Расходы на организацию благоустройства территории муниципального образования за счет местного бюджета в рамках выполнения мероприятий программы "Петербургские дворы"</t>
  </si>
  <si>
    <t>0503</t>
  </si>
  <si>
    <t>79509NP002</t>
  </si>
  <si>
    <t>1.7</t>
  </si>
  <si>
    <t>79509NP001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</si>
  <si>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</si>
  <si>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79509SP001</t>
  </si>
  <si>
    <t>79509SP002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</si>
  <si>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</si>
  <si>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Павлова Г.В.</t>
  </si>
  <si>
    <t>10.2</t>
  </si>
  <si>
    <t>за 2 квартал 2026 года</t>
  </si>
  <si>
    <t>Расходы на осуществление работ в сфере озеленения территории муниципального образования за счетместного бюджета в рамках выполнения мероприятийпрограммы "Петербургские дворы"</t>
  </si>
  <si>
    <t>Исполнено на 2 кв. 2026,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</si>
</sst>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justify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1" fillId="2" borderId="0" xfId="0" applyNumberFormat="1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2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3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4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5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8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9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0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1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2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3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4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5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6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7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48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49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0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1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0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1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2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3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4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5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6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7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8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9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0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1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6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7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8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9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0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1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2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3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6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7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8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9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0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1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2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3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4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5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6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7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8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9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4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5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6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8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9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0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1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2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4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5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6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7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6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7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8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9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0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1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2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3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8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9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1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2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3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4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5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6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7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8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9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8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9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90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91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2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08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09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0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1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2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3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4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5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6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7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8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9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0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1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2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3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4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5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6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7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2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3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5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6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7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8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9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0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1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2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3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2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3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4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5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6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7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8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9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0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1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2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3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4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5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6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7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8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9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70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71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2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3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4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5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0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1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2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3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4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5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6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7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8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9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0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1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0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1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2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3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4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5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6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7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2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3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4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5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6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7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8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9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0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1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2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3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2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3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4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5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6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7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8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9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0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1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2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3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8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9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50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51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2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3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4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5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3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4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5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6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7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8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9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0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1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0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1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2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3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4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5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6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7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2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3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4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5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6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7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8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9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0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1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2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3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4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5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6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7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8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9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0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1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2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3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4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5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6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7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8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9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0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1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2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3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4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5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6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7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8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9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30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31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2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3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4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5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6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7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8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9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0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1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2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3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4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5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6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7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48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49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0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1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0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1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2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3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4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5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6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7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8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9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0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1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6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7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8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9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0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1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2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3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2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3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4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5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6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7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8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3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4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5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6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7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8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9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0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1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2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3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4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3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4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5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6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7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8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9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0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1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2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3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4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9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0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1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2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3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4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5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6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7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8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9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0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2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3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4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5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6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7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8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59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0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1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2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3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4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5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6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0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1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2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3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4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5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6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7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8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9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0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1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2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3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4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5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6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7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8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9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90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1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2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3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4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3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4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5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6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7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8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9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0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1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2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3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4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5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6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7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8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9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0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1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2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3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4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5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6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7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8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9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0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1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2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3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4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5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6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7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8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9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0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1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2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4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5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6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7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8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9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0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1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2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3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4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5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6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7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8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9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0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1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2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3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4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5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6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7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8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9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0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1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2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3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4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5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6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7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8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9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0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1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2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3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4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5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6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7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8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9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0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1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2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3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4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5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6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7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8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9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0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1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2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4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5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6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7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6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7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8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9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0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1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2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3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2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3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4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5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6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7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8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9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8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9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0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1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2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3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4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5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6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7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8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9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4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5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6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7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9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9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4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5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6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7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8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9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0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1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2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3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4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5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6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7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8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9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0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1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2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3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2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3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4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5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6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7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8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9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0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1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2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3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8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9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60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61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21" workbookViewId="0">
      <selection activeCell="E25" sqref="E25"/>
    </sheetView>
  </sheetViews>
  <sheetFormatPr defaultRowHeight="12.75" x14ac:dyDescent="0.2"/>
  <cols>
    <col min="1" max="1" width="5.5703125" style="4" customWidth="1"/>
    <col min="2" max="2" width="60.42578125" style="1" customWidth="1"/>
    <col min="3" max="3" width="10.85546875" style="4" customWidth="1"/>
    <col min="4" max="4" width="11.7109375" style="4" customWidth="1"/>
    <col min="5" max="5" width="11.7109375" style="5" customWidth="1"/>
    <col min="6" max="6" width="14.28515625" style="2" hidden="1" customWidth="1"/>
    <col min="7" max="7" width="11.7109375" style="2" customWidth="1"/>
    <col min="8" max="8" width="9.7109375" style="3" customWidth="1"/>
    <col min="9" max="14" width="9.140625" style="4"/>
    <col min="15" max="15" width="9.140625" style="19"/>
    <col min="16" max="16384" width="9.140625" style="4"/>
  </cols>
  <sheetData>
    <row r="1" spans="1:8" x14ac:dyDescent="0.2">
      <c r="D1" s="47" t="s">
        <v>86</v>
      </c>
      <c r="E1" s="47"/>
      <c r="F1" s="47"/>
      <c r="G1" s="47"/>
    </row>
    <row r="2" spans="1:8" x14ac:dyDescent="0.2">
      <c r="D2" s="44" t="s">
        <v>87</v>
      </c>
      <c r="E2" s="44"/>
      <c r="F2" s="44"/>
      <c r="G2" s="44"/>
    </row>
    <row r="3" spans="1:8" x14ac:dyDescent="0.2">
      <c r="D3" s="37" t="s">
        <v>88</v>
      </c>
      <c r="E3" s="37"/>
      <c r="F3" s="37"/>
      <c r="G3" s="37"/>
    </row>
    <row r="4" spans="1:8" x14ac:dyDescent="0.2">
      <c r="D4" s="43" t="s">
        <v>108</v>
      </c>
      <c r="E4" s="43"/>
      <c r="F4" s="43"/>
      <c r="G4" s="43"/>
    </row>
    <row r="5" spans="1:8" x14ac:dyDescent="0.2">
      <c r="D5" s="37" t="s">
        <v>109</v>
      </c>
      <c r="E5" s="37"/>
      <c r="F5" s="37"/>
      <c r="G5" s="37"/>
    </row>
    <row r="6" spans="1:8" x14ac:dyDescent="0.2">
      <c r="D6" s="31"/>
      <c r="E6" s="4"/>
      <c r="F6" s="32"/>
      <c r="G6" s="32"/>
    </row>
    <row r="7" spans="1:8" x14ac:dyDescent="0.2">
      <c r="D7" s="33"/>
      <c r="E7" s="32" t="s">
        <v>90</v>
      </c>
      <c r="F7" s="4"/>
      <c r="G7" s="4"/>
    </row>
    <row r="8" spans="1:8" x14ac:dyDescent="0.2">
      <c r="D8" s="34">
        <v>46210</v>
      </c>
      <c r="E8" s="32"/>
      <c r="F8" s="4"/>
      <c r="G8" s="35"/>
    </row>
    <row r="10" spans="1:8" ht="15" customHeight="1" x14ac:dyDescent="0.2">
      <c r="A10" s="48" t="s">
        <v>85</v>
      </c>
      <c r="B10" s="48"/>
      <c r="C10" s="48"/>
      <c r="D10" s="48"/>
      <c r="E10" s="48"/>
      <c r="F10" s="48"/>
      <c r="G10" s="48"/>
      <c r="H10" s="48"/>
    </row>
    <row r="11" spans="1:8" ht="16.5" customHeight="1" x14ac:dyDescent="0.2">
      <c r="A11" s="45" t="s">
        <v>153</v>
      </c>
      <c r="B11" s="46"/>
      <c r="C11" s="46"/>
      <c r="D11" s="46"/>
      <c r="E11" s="46"/>
      <c r="F11" s="46"/>
      <c r="G11" s="46"/>
      <c r="H11" s="46"/>
    </row>
    <row r="12" spans="1:8" ht="38.25" x14ac:dyDescent="0.2">
      <c r="A12" s="6" t="s">
        <v>3</v>
      </c>
      <c r="B12" s="6" t="s">
        <v>82</v>
      </c>
      <c r="C12" s="6" t="s">
        <v>0</v>
      </c>
      <c r="D12" s="6" t="s">
        <v>1</v>
      </c>
      <c r="E12" s="7" t="s">
        <v>141</v>
      </c>
      <c r="F12" s="7" t="s">
        <v>2</v>
      </c>
      <c r="G12" s="7" t="s">
        <v>155</v>
      </c>
      <c r="H12" s="7" t="s">
        <v>61</v>
      </c>
    </row>
    <row r="13" spans="1:8" x14ac:dyDescent="0.2">
      <c r="A13" s="21">
        <v>1</v>
      </c>
      <c r="B13" s="29" t="s">
        <v>81</v>
      </c>
      <c r="C13" s="22"/>
      <c r="D13" s="23"/>
      <c r="E13" s="24">
        <f>SUM(E14:E23)</f>
        <v>39825.4</v>
      </c>
      <c r="F13" s="24">
        <f>SUM(F14:F19)</f>
        <v>0</v>
      </c>
      <c r="G13" s="24">
        <f>SUM(G14:G19)</f>
        <v>1922.6000000000001</v>
      </c>
      <c r="H13" s="25">
        <f t="shared" ref="H13" si="0">G13/E13*100</f>
        <v>4.8275723533222523</v>
      </c>
    </row>
    <row r="14" spans="1:8" ht="67.5" customHeight="1" x14ac:dyDescent="0.2">
      <c r="A14" s="10" t="s">
        <v>65</v>
      </c>
      <c r="B14" s="8" t="s">
        <v>26</v>
      </c>
      <c r="C14" s="18" t="s">
        <v>25</v>
      </c>
      <c r="D14" s="12" t="s">
        <v>27</v>
      </c>
      <c r="E14" s="11">
        <v>1394.3</v>
      </c>
      <c r="F14" s="9"/>
      <c r="G14" s="9">
        <v>0</v>
      </c>
      <c r="H14" s="9">
        <f t="shared" ref="H14:H24" si="1">G14/E14*100</f>
        <v>0</v>
      </c>
    </row>
    <row r="15" spans="1:8" ht="25.5" x14ac:dyDescent="0.2">
      <c r="A15" s="10" t="s">
        <v>66</v>
      </c>
      <c r="B15" s="8" t="s">
        <v>28</v>
      </c>
      <c r="C15" s="18" t="s">
        <v>25</v>
      </c>
      <c r="D15" s="12" t="s">
        <v>29</v>
      </c>
      <c r="E15" s="11">
        <v>180</v>
      </c>
      <c r="F15" s="9"/>
      <c r="G15" s="9">
        <v>0</v>
      </c>
      <c r="H15" s="9">
        <f t="shared" si="1"/>
        <v>0</v>
      </c>
    </row>
    <row r="16" spans="1:8" ht="102" x14ac:dyDescent="0.2">
      <c r="A16" s="10" t="s">
        <v>67</v>
      </c>
      <c r="B16" s="8" t="s">
        <v>30</v>
      </c>
      <c r="C16" s="18" t="s">
        <v>25</v>
      </c>
      <c r="D16" s="12" t="s">
        <v>31</v>
      </c>
      <c r="E16" s="11">
        <v>719.2</v>
      </c>
      <c r="F16" s="9"/>
      <c r="G16" s="9">
        <v>0</v>
      </c>
      <c r="H16" s="9">
        <f t="shared" si="1"/>
        <v>0</v>
      </c>
    </row>
    <row r="17" spans="1:8" ht="51" x14ac:dyDescent="0.2">
      <c r="A17" s="10" t="s">
        <v>69</v>
      </c>
      <c r="B17" s="8" t="s">
        <v>32</v>
      </c>
      <c r="C17" s="18" t="s">
        <v>25</v>
      </c>
      <c r="D17" s="12" t="s">
        <v>33</v>
      </c>
      <c r="E17" s="11">
        <v>2105.8000000000002</v>
      </c>
      <c r="F17" s="9"/>
      <c r="G17" s="9">
        <v>847.2</v>
      </c>
      <c r="H17" s="9">
        <f t="shared" si="1"/>
        <v>40.23174090606895</v>
      </c>
    </row>
    <row r="18" spans="1:8" ht="43.5" customHeight="1" x14ac:dyDescent="0.2">
      <c r="A18" s="10" t="s">
        <v>68</v>
      </c>
      <c r="B18" s="8" t="s">
        <v>83</v>
      </c>
      <c r="C18" s="18" t="s">
        <v>25</v>
      </c>
      <c r="D18" s="10" t="s">
        <v>34</v>
      </c>
      <c r="E18" s="11">
        <v>360.2</v>
      </c>
      <c r="F18" s="9"/>
      <c r="G18" s="9">
        <v>0</v>
      </c>
      <c r="H18" s="9">
        <f t="shared" si="1"/>
        <v>0</v>
      </c>
    </row>
    <row r="19" spans="1:8" ht="38.25" x14ac:dyDescent="0.2">
      <c r="A19" s="10" t="s">
        <v>70</v>
      </c>
      <c r="B19" s="8" t="s">
        <v>35</v>
      </c>
      <c r="C19" s="18" t="s">
        <v>25</v>
      </c>
      <c r="D19" s="10" t="s">
        <v>36</v>
      </c>
      <c r="E19" s="11">
        <v>4978.2</v>
      </c>
      <c r="F19" s="9"/>
      <c r="G19" s="9">
        <v>1075.4000000000001</v>
      </c>
      <c r="H19" s="9">
        <f t="shared" si="1"/>
        <v>21.60218552890603</v>
      </c>
    </row>
    <row r="20" spans="1:8" ht="38.25" x14ac:dyDescent="0.2">
      <c r="A20" s="10" t="s">
        <v>145</v>
      </c>
      <c r="B20" s="8" t="s">
        <v>142</v>
      </c>
      <c r="C20" s="18" t="s">
        <v>143</v>
      </c>
      <c r="D20" s="10" t="s">
        <v>146</v>
      </c>
      <c r="E20" s="11">
        <v>737.6</v>
      </c>
      <c r="F20" s="9"/>
      <c r="G20" s="9">
        <v>0</v>
      </c>
      <c r="H20" s="9">
        <f t="shared" si="1"/>
        <v>0</v>
      </c>
    </row>
    <row r="21" spans="1:8" ht="38.25" x14ac:dyDescent="0.2">
      <c r="A21" s="10"/>
      <c r="B21" s="8" t="s">
        <v>147</v>
      </c>
      <c r="C21" s="18" t="s">
        <v>143</v>
      </c>
      <c r="D21" s="10" t="s">
        <v>148</v>
      </c>
      <c r="E21" s="11">
        <v>10510.5</v>
      </c>
      <c r="F21" s="9"/>
      <c r="G21" s="9">
        <v>0</v>
      </c>
      <c r="H21" s="9">
        <f t="shared" si="1"/>
        <v>0</v>
      </c>
    </row>
    <row r="22" spans="1:8" ht="38.25" x14ac:dyDescent="0.2">
      <c r="A22" s="10"/>
      <c r="B22" s="8" t="s">
        <v>154</v>
      </c>
      <c r="C22" s="18" t="s">
        <v>143</v>
      </c>
      <c r="D22" s="10" t="s">
        <v>144</v>
      </c>
      <c r="E22" s="11">
        <v>1235.5</v>
      </c>
      <c r="F22" s="9"/>
      <c r="G22" s="9">
        <v>0</v>
      </c>
      <c r="H22" s="9">
        <f t="shared" si="1"/>
        <v>0</v>
      </c>
    </row>
    <row r="23" spans="1:8" ht="51" x14ac:dyDescent="0.2">
      <c r="A23" s="10"/>
      <c r="B23" s="8" t="s">
        <v>150</v>
      </c>
      <c r="C23" s="18" t="s">
        <v>143</v>
      </c>
      <c r="D23" s="10" t="s">
        <v>149</v>
      </c>
      <c r="E23" s="11">
        <v>17604.099999999999</v>
      </c>
      <c r="F23" s="9"/>
      <c r="G23" s="9">
        <v>0</v>
      </c>
      <c r="H23" s="9">
        <f t="shared" si="1"/>
        <v>0</v>
      </c>
    </row>
    <row r="24" spans="1:8" x14ac:dyDescent="0.2">
      <c r="A24" s="26" t="s">
        <v>71</v>
      </c>
      <c r="B24" s="29" t="s">
        <v>91</v>
      </c>
      <c r="C24" s="22"/>
      <c r="D24" s="23"/>
      <c r="E24" s="24">
        <f>E25</f>
        <v>134.30000000000001</v>
      </c>
      <c r="F24" s="25"/>
      <c r="G24" s="24">
        <f>G25</f>
        <v>108.5</v>
      </c>
      <c r="H24" s="25">
        <f t="shared" si="1"/>
        <v>80.789277736411009</v>
      </c>
    </row>
    <row r="25" spans="1:8" ht="25.5" x14ac:dyDescent="0.2">
      <c r="A25" s="10" t="s">
        <v>72</v>
      </c>
      <c r="B25" s="8" t="s">
        <v>4</v>
      </c>
      <c r="C25" s="10" t="s">
        <v>5</v>
      </c>
      <c r="D25" s="14" t="s">
        <v>6</v>
      </c>
      <c r="E25" s="13">
        <v>134.30000000000001</v>
      </c>
      <c r="F25" s="9"/>
      <c r="G25" s="9">
        <v>108.5</v>
      </c>
      <c r="H25" s="9">
        <f>G25/E25*100</f>
        <v>80.789277736411009</v>
      </c>
    </row>
    <row r="26" spans="1:8" x14ac:dyDescent="0.2">
      <c r="A26" s="26" t="s">
        <v>110</v>
      </c>
      <c r="B26" s="29" t="s">
        <v>100</v>
      </c>
      <c r="C26" s="26"/>
      <c r="D26" s="42"/>
      <c r="E26" s="24">
        <f>E27</f>
        <v>3.8</v>
      </c>
      <c r="F26" s="25"/>
      <c r="G26" s="24">
        <f>G27</f>
        <v>3.8</v>
      </c>
      <c r="H26" s="25">
        <f t="shared" ref="H26" si="2">G26/E26*100</f>
        <v>100</v>
      </c>
    </row>
    <row r="27" spans="1:8" ht="38.25" x14ac:dyDescent="0.2">
      <c r="A27" s="10" t="s">
        <v>73</v>
      </c>
      <c r="B27" s="8" t="s">
        <v>9</v>
      </c>
      <c r="C27" s="10" t="s">
        <v>5</v>
      </c>
      <c r="D27" s="10" t="s">
        <v>10</v>
      </c>
      <c r="E27" s="13">
        <v>3.8</v>
      </c>
      <c r="F27" s="9"/>
      <c r="G27" s="9">
        <v>3.8</v>
      </c>
      <c r="H27" s="9">
        <f t="shared" ref="H27:H31" si="3">G27/E27*100</f>
        <v>100</v>
      </c>
    </row>
    <row r="28" spans="1:8" x14ac:dyDescent="0.2">
      <c r="A28" s="26" t="s">
        <v>74</v>
      </c>
      <c r="B28" s="29" t="s">
        <v>101</v>
      </c>
      <c r="C28" s="26"/>
      <c r="D28" s="26"/>
      <c r="E28" s="24">
        <f>E29</f>
        <v>3.8</v>
      </c>
      <c r="F28" s="25"/>
      <c r="G28" s="24">
        <f>G29</f>
        <v>3.8</v>
      </c>
      <c r="H28" s="25">
        <f t="shared" si="3"/>
        <v>100</v>
      </c>
    </row>
    <row r="29" spans="1:8" ht="63.75" x14ac:dyDescent="0.2">
      <c r="A29" s="10" t="s">
        <v>112</v>
      </c>
      <c r="B29" s="15" t="s">
        <v>11</v>
      </c>
      <c r="C29" s="10" t="s">
        <v>5</v>
      </c>
      <c r="D29" s="10" t="s">
        <v>12</v>
      </c>
      <c r="E29" s="13">
        <v>3.8</v>
      </c>
      <c r="F29" s="9"/>
      <c r="G29" s="9">
        <v>3.8</v>
      </c>
      <c r="H29" s="9">
        <f t="shared" si="3"/>
        <v>100</v>
      </c>
    </row>
    <row r="30" spans="1:8" x14ac:dyDescent="0.2">
      <c r="A30" s="26" t="s">
        <v>113</v>
      </c>
      <c r="B30" s="39" t="s">
        <v>107</v>
      </c>
      <c r="C30" s="26"/>
      <c r="D30" s="26"/>
      <c r="E30" s="24">
        <f>E31</f>
        <v>3.8</v>
      </c>
      <c r="F30" s="25"/>
      <c r="G30" s="24">
        <f>G31</f>
        <v>3.8</v>
      </c>
      <c r="H30" s="25">
        <f t="shared" si="3"/>
        <v>100</v>
      </c>
    </row>
    <row r="31" spans="1:8" ht="50.25" customHeight="1" x14ac:dyDescent="0.2">
      <c r="A31" s="10" t="s">
        <v>114</v>
      </c>
      <c r="B31" s="15" t="s">
        <v>13</v>
      </c>
      <c r="C31" s="10" t="s">
        <v>5</v>
      </c>
      <c r="D31" s="10" t="s">
        <v>14</v>
      </c>
      <c r="E31" s="13">
        <v>3.8</v>
      </c>
      <c r="F31" s="9"/>
      <c r="G31" s="9">
        <v>3.8</v>
      </c>
      <c r="H31" s="9">
        <f t="shared" si="3"/>
        <v>100</v>
      </c>
    </row>
    <row r="32" spans="1:8" ht="13.5" customHeight="1" x14ac:dyDescent="0.2">
      <c r="A32" s="26" t="s">
        <v>115</v>
      </c>
      <c r="B32" s="29" t="s">
        <v>94</v>
      </c>
      <c r="C32" s="27"/>
      <c r="D32" s="23"/>
      <c r="E32" s="24">
        <f>E33</f>
        <v>0</v>
      </c>
      <c r="F32" s="25"/>
      <c r="G32" s="24">
        <f>G33</f>
        <v>0</v>
      </c>
      <c r="H32" s="25">
        <v>0</v>
      </c>
    </row>
    <row r="33" spans="1:8" ht="15" customHeight="1" x14ac:dyDescent="0.2">
      <c r="A33" s="10" t="s">
        <v>116</v>
      </c>
      <c r="B33" s="8" t="s">
        <v>7</v>
      </c>
      <c r="C33" s="20" t="s">
        <v>5</v>
      </c>
      <c r="D33" s="12" t="s">
        <v>8</v>
      </c>
      <c r="E33" s="13">
        <v>0</v>
      </c>
      <c r="F33" s="9"/>
      <c r="G33" s="9">
        <v>0</v>
      </c>
      <c r="H33" s="9">
        <v>0</v>
      </c>
    </row>
    <row r="34" spans="1:8" ht="15" customHeight="1" x14ac:dyDescent="0.2">
      <c r="A34" s="26" t="s">
        <v>117</v>
      </c>
      <c r="B34" s="29" t="s">
        <v>103</v>
      </c>
      <c r="C34" s="41"/>
      <c r="D34" s="23"/>
      <c r="E34" s="24">
        <f>E35</f>
        <v>21.4</v>
      </c>
      <c r="F34" s="25"/>
      <c r="G34" s="24">
        <f>G35</f>
        <v>19.600000000000001</v>
      </c>
      <c r="H34" s="25">
        <f t="shared" ref="H34" si="4">G34/E34*100</f>
        <v>91.588785046728987</v>
      </c>
    </row>
    <row r="35" spans="1:8" ht="50.25" customHeight="1" x14ac:dyDescent="0.2">
      <c r="A35" s="10" t="s">
        <v>75</v>
      </c>
      <c r="B35" s="8" t="s">
        <v>15</v>
      </c>
      <c r="C35" s="10" t="s">
        <v>62</v>
      </c>
      <c r="D35" s="10" t="s">
        <v>16</v>
      </c>
      <c r="E35" s="13">
        <v>21.4</v>
      </c>
      <c r="F35" s="9"/>
      <c r="G35" s="9">
        <v>19.600000000000001</v>
      </c>
      <c r="H35" s="9">
        <f>G35/E35*100</f>
        <v>91.588785046728987</v>
      </c>
    </row>
    <row r="36" spans="1:8" x14ac:dyDescent="0.2">
      <c r="A36" s="26" t="s">
        <v>118</v>
      </c>
      <c r="B36" s="29" t="s">
        <v>95</v>
      </c>
      <c r="C36" s="41"/>
      <c r="D36" s="23"/>
      <c r="E36" s="24">
        <f>E37</f>
        <v>85.7</v>
      </c>
      <c r="F36" s="25"/>
      <c r="G36" s="24">
        <f>G37</f>
        <v>0</v>
      </c>
      <c r="H36" s="25">
        <f t="shared" ref="H36" si="5">G36/E36*100</f>
        <v>0</v>
      </c>
    </row>
    <row r="37" spans="1:8" ht="25.5" x14ac:dyDescent="0.2">
      <c r="A37" s="10" t="s">
        <v>119</v>
      </c>
      <c r="B37" s="16" t="s">
        <v>17</v>
      </c>
      <c r="C37" s="17" t="s">
        <v>18</v>
      </c>
      <c r="D37" s="10" t="s">
        <v>19</v>
      </c>
      <c r="E37" s="13">
        <v>85.7</v>
      </c>
      <c r="F37" s="9"/>
      <c r="G37" s="9">
        <v>0</v>
      </c>
      <c r="H37" s="9">
        <f t="shared" ref="H37:H39" si="6">G37/E37*100</f>
        <v>0</v>
      </c>
    </row>
    <row r="38" spans="1:8" x14ac:dyDescent="0.2">
      <c r="A38" s="26" t="s">
        <v>120</v>
      </c>
      <c r="B38" s="30" t="s">
        <v>80</v>
      </c>
      <c r="C38" s="27"/>
      <c r="D38" s="26"/>
      <c r="E38" s="24">
        <f>E39</f>
        <v>370.3</v>
      </c>
      <c r="F38" s="25"/>
      <c r="G38" s="24">
        <f>G39</f>
        <v>0</v>
      </c>
      <c r="H38" s="25">
        <f t="shared" si="6"/>
        <v>0</v>
      </c>
    </row>
    <row r="39" spans="1:8" ht="61.5" customHeight="1" x14ac:dyDescent="0.2">
      <c r="A39" s="10" t="s">
        <v>121</v>
      </c>
      <c r="B39" s="8" t="s">
        <v>20</v>
      </c>
      <c r="C39" s="17" t="s">
        <v>18</v>
      </c>
      <c r="D39" s="10" t="s">
        <v>21</v>
      </c>
      <c r="E39" s="13">
        <v>370.3</v>
      </c>
      <c r="F39" s="9"/>
      <c r="G39" s="9">
        <v>0</v>
      </c>
      <c r="H39" s="9">
        <f t="shared" si="6"/>
        <v>0</v>
      </c>
    </row>
    <row r="40" spans="1:8" hidden="1" x14ac:dyDescent="0.2">
      <c r="A40" s="26" t="s">
        <v>122</v>
      </c>
      <c r="B40" s="29" t="s">
        <v>93</v>
      </c>
      <c r="C40" s="27"/>
      <c r="D40" s="26"/>
      <c r="E40" s="24">
        <f>E41</f>
        <v>0</v>
      </c>
      <c r="F40" s="25"/>
      <c r="G40" s="24">
        <f>G41</f>
        <v>0</v>
      </c>
      <c r="H40" s="25">
        <v>0</v>
      </c>
    </row>
    <row r="41" spans="1:8" ht="25.5" hidden="1" x14ac:dyDescent="0.2">
      <c r="A41" s="10" t="s">
        <v>123</v>
      </c>
      <c r="B41" s="8" t="s">
        <v>22</v>
      </c>
      <c r="C41" s="17" t="s">
        <v>23</v>
      </c>
      <c r="D41" s="12" t="s">
        <v>24</v>
      </c>
      <c r="E41" s="13">
        <v>0</v>
      </c>
      <c r="F41" s="9"/>
      <c r="G41" s="9">
        <v>0</v>
      </c>
      <c r="H41" s="9">
        <v>0</v>
      </c>
    </row>
    <row r="42" spans="1:8" x14ac:dyDescent="0.2">
      <c r="A42" s="26" t="s">
        <v>122</v>
      </c>
      <c r="B42" s="29" t="s">
        <v>105</v>
      </c>
      <c r="C42" s="27"/>
      <c r="D42" s="26"/>
      <c r="E42" s="24">
        <f>SUM(E43:F44)</f>
        <v>14.3</v>
      </c>
      <c r="F42" s="25"/>
      <c r="G42" s="24">
        <f>SUM(G43:G44)</f>
        <v>3.8</v>
      </c>
      <c r="H42" s="25">
        <f t="shared" ref="H42" si="7">G42/E42*100</f>
        <v>26.573426573426573</v>
      </c>
    </row>
    <row r="43" spans="1:8" ht="38.25" x14ac:dyDescent="0.2">
      <c r="A43" s="10" t="s">
        <v>123</v>
      </c>
      <c r="B43" s="38" t="s">
        <v>64</v>
      </c>
      <c r="C43" s="10" t="s">
        <v>38</v>
      </c>
      <c r="D43" s="10" t="s">
        <v>76</v>
      </c>
      <c r="E43" s="13">
        <v>10.5</v>
      </c>
      <c r="F43" s="9"/>
      <c r="G43" s="9">
        <v>0</v>
      </c>
      <c r="H43" s="9">
        <f>G43/E43*100</f>
        <v>0</v>
      </c>
    </row>
    <row r="44" spans="1:8" ht="38.25" x14ac:dyDescent="0.2">
      <c r="A44" s="10" t="s">
        <v>152</v>
      </c>
      <c r="B44" s="15" t="s">
        <v>37</v>
      </c>
      <c r="C44" s="18" t="s">
        <v>38</v>
      </c>
      <c r="D44" s="10" t="s">
        <v>77</v>
      </c>
      <c r="E44" s="13">
        <v>3.8</v>
      </c>
      <c r="F44" s="9"/>
      <c r="G44" s="9">
        <v>3.8</v>
      </c>
      <c r="H44" s="9">
        <f>G44/E44*100</f>
        <v>100</v>
      </c>
    </row>
    <row r="45" spans="1:8" x14ac:dyDescent="0.2">
      <c r="A45" s="26" t="s">
        <v>124</v>
      </c>
      <c r="B45" s="29" t="s">
        <v>92</v>
      </c>
      <c r="C45" s="27"/>
      <c r="D45" s="26"/>
      <c r="E45" s="24">
        <f>E46</f>
        <v>145.69999999999999</v>
      </c>
      <c r="F45" s="25"/>
      <c r="G45" s="24">
        <f>G46</f>
        <v>0</v>
      </c>
      <c r="H45" s="25">
        <f t="shared" ref="H45:H63" si="8">G45/E45*100</f>
        <v>0</v>
      </c>
    </row>
    <row r="46" spans="1:8" ht="114.75" x14ac:dyDescent="0.2">
      <c r="A46" s="10" t="s">
        <v>125</v>
      </c>
      <c r="B46" s="8" t="s">
        <v>39</v>
      </c>
      <c r="C46" s="10" t="s">
        <v>40</v>
      </c>
      <c r="D46" s="10" t="s">
        <v>41</v>
      </c>
      <c r="E46" s="13">
        <v>145.69999999999999</v>
      </c>
      <c r="F46" s="9"/>
      <c r="G46" s="9">
        <v>0</v>
      </c>
      <c r="H46" s="9">
        <f>G46/E46*100</f>
        <v>0</v>
      </c>
    </row>
    <row r="47" spans="1:8" x14ac:dyDescent="0.2">
      <c r="A47" s="26" t="s">
        <v>126</v>
      </c>
      <c r="B47" s="29" t="s">
        <v>106</v>
      </c>
      <c r="C47" s="41"/>
      <c r="D47" s="26"/>
      <c r="E47" s="24">
        <f>E48</f>
        <v>254.2</v>
      </c>
      <c r="F47" s="25"/>
      <c r="G47" s="24">
        <f>G48</f>
        <v>242.3</v>
      </c>
      <c r="H47" s="25">
        <f t="shared" si="8"/>
        <v>95.318646734854454</v>
      </c>
    </row>
    <row r="48" spans="1:8" ht="51" x14ac:dyDescent="0.2">
      <c r="A48" s="10" t="s">
        <v>127</v>
      </c>
      <c r="B48" s="38" t="s">
        <v>63</v>
      </c>
      <c r="C48" s="20" t="s">
        <v>43</v>
      </c>
      <c r="D48" s="10" t="s">
        <v>78</v>
      </c>
      <c r="E48" s="9">
        <v>254.2</v>
      </c>
      <c r="F48" s="9"/>
      <c r="G48" s="9">
        <v>242.3</v>
      </c>
      <c r="H48" s="9">
        <v>0</v>
      </c>
    </row>
    <row r="49" spans="1:8" x14ac:dyDescent="0.2">
      <c r="A49" s="26" t="s">
        <v>128</v>
      </c>
      <c r="B49" s="40" t="s">
        <v>104</v>
      </c>
      <c r="C49" s="41"/>
      <c r="D49" s="26"/>
      <c r="E49" s="24">
        <f>E50</f>
        <v>14.9</v>
      </c>
      <c r="F49" s="25"/>
      <c r="G49" s="24">
        <f>G50</f>
        <v>3.8</v>
      </c>
      <c r="H49" s="25">
        <f t="shared" si="8"/>
        <v>25.503355704697984</v>
      </c>
    </row>
    <row r="50" spans="1:8" ht="51" x14ac:dyDescent="0.2">
      <c r="A50" s="10" t="s">
        <v>129</v>
      </c>
      <c r="B50" s="15" t="s">
        <v>42</v>
      </c>
      <c r="C50" s="10" t="s">
        <v>43</v>
      </c>
      <c r="D50" s="10" t="s">
        <v>44</v>
      </c>
      <c r="E50" s="13">
        <v>14.9</v>
      </c>
      <c r="F50" s="9"/>
      <c r="G50" s="9">
        <v>3.8</v>
      </c>
      <c r="H50" s="9">
        <f>G50/E50*100</f>
        <v>25.503355704697984</v>
      </c>
    </row>
    <row r="51" spans="1:8" ht="25.5" x14ac:dyDescent="0.2">
      <c r="A51" s="26" t="s">
        <v>130</v>
      </c>
      <c r="B51" s="39" t="s">
        <v>102</v>
      </c>
      <c r="C51" s="26"/>
      <c r="D51" s="26"/>
      <c r="E51" s="24">
        <f>E52</f>
        <v>15.8</v>
      </c>
      <c r="F51" s="25"/>
      <c r="G51" s="24">
        <f>G52</f>
        <v>0</v>
      </c>
      <c r="H51" s="25">
        <f t="shared" si="8"/>
        <v>0</v>
      </c>
    </row>
    <row r="52" spans="1:8" ht="76.5" x14ac:dyDescent="0.2">
      <c r="A52" s="10" t="s">
        <v>131</v>
      </c>
      <c r="B52" s="8" t="s">
        <v>46</v>
      </c>
      <c r="C52" s="10" t="s">
        <v>45</v>
      </c>
      <c r="D52" s="10" t="s">
        <v>47</v>
      </c>
      <c r="E52" s="13">
        <v>15.8</v>
      </c>
      <c r="F52" s="9"/>
      <c r="G52" s="9">
        <v>0</v>
      </c>
      <c r="H52" s="9">
        <v>0</v>
      </c>
    </row>
    <row r="53" spans="1:8" x14ac:dyDescent="0.2">
      <c r="A53" s="26" t="s">
        <v>132</v>
      </c>
      <c r="B53" s="29" t="s">
        <v>96</v>
      </c>
      <c r="C53" s="26"/>
      <c r="D53" s="26"/>
      <c r="E53" s="24">
        <f>E54+E56+E58</f>
        <v>8445.6</v>
      </c>
      <c r="F53" s="24">
        <f t="shared" ref="F53:H53" si="9">F54+F56+F58</f>
        <v>0</v>
      </c>
      <c r="G53" s="24">
        <f t="shared" si="9"/>
        <v>1835.4</v>
      </c>
      <c r="H53" s="24">
        <f t="shared" si="9"/>
        <v>93.31001460231424</v>
      </c>
    </row>
    <row r="54" spans="1:8" ht="25.5" x14ac:dyDescent="0.2">
      <c r="A54" s="10" t="s">
        <v>133</v>
      </c>
      <c r="B54" s="8" t="s">
        <v>48</v>
      </c>
      <c r="C54" s="10" t="s">
        <v>49</v>
      </c>
      <c r="D54" s="10" t="s">
        <v>50</v>
      </c>
      <c r="E54" s="13">
        <v>5381</v>
      </c>
      <c r="F54" s="9"/>
      <c r="G54" s="9">
        <v>617</v>
      </c>
      <c r="H54" s="9">
        <f t="shared" ref="H54" si="10">G54/E54*100</f>
        <v>11.466270209998141</v>
      </c>
    </row>
    <row r="55" spans="1:8" x14ac:dyDescent="0.2">
      <c r="A55" s="26" t="s">
        <v>134</v>
      </c>
      <c r="B55" s="29" t="s">
        <v>98</v>
      </c>
      <c r="C55" s="26"/>
      <c r="D55" s="26"/>
      <c r="E55" s="24">
        <f>E56</f>
        <v>1438.8</v>
      </c>
      <c r="F55" s="25"/>
      <c r="G55" s="24">
        <f>G56</f>
        <v>863.4</v>
      </c>
      <c r="H55" s="25">
        <f t="shared" si="8"/>
        <v>60.008340283569638</v>
      </c>
    </row>
    <row r="56" spans="1:8" ht="25.5" x14ac:dyDescent="0.2">
      <c r="A56" s="10" t="s">
        <v>135</v>
      </c>
      <c r="B56" s="8" t="s">
        <v>53</v>
      </c>
      <c r="C56" s="10" t="s">
        <v>49</v>
      </c>
      <c r="D56" s="10" t="s">
        <v>54</v>
      </c>
      <c r="E56" s="13">
        <v>1438.8</v>
      </c>
      <c r="F56" s="9"/>
      <c r="G56" s="9">
        <v>863.4</v>
      </c>
      <c r="H56" s="9">
        <f t="shared" ref="H56" si="11">G56/E56*100</f>
        <v>60.008340283569638</v>
      </c>
    </row>
    <row r="57" spans="1:8" x14ac:dyDescent="0.2">
      <c r="A57" s="26" t="s">
        <v>136</v>
      </c>
      <c r="B57" s="29" t="s">
        <v>97</v>
      </c>
      <c r="C57" s="26"/>
      <c r="D57" s="26"/>
      <c r="E57" s="24">
        <f>E58</f>
        <v>1625.8</v>
      </c>
      <c r="F57" s="25"/>
      <c r="G57" s="24">
        <f>G58</f>
        <v>355</v>
      </c>
      <c r="H57" s="25">
        <f t="shared" si="8"/>
        <v>21.835404108746463</v>
      </c>
    </row>
    <row r="58" spans="1:8" ht="25.5" x14ac:dyDescent="0.2">
      <c r="A58" s="10" t="s">
        <v>137</v>
      </c>
      <c r="B58" s="8" t="s">
        <v>51</v>
      </c>
      <c r="C58" s="10" t="s">
        <v>49</v>
      </c>
      <c r="D58" s="10" t="s">
        <v>52</v>
      </c>
      <c r="E58" s="13">
        <v>1625.8</v>
      </c>
      <c r="F58" s="9"/>
      <c r="G58" s="9">
        <v>355</v>
      </c>
      <c r="H58" s="9">
        <f t="shared" ref="H58" si="12">G58/E58*100</f>
        <v>21.835404108746463</v>
      </c>
    </row>
    <row r="59" spans="1:8" x14ac:dyDescent="0.2">
      <c r="A59" s="26" t="s">
        <v>111</v>
      </c>
      <c r="B59" s="29" t="s">
        <v>99</v>
      </c>
      <c r="C59" s="26"/>
      <c r="D59" s="26"/>
      <c r="E59" s="24">
        <f>E60</f>
        <v>779.7</v>
      </c>
      <c r="F59" s="25"/>
      <c r="G59" s="24">
        <f>G60</f>
        <v>255.4</v>
      </c>
      <c r="H59" s="25">
        <f t="shared" si="8"/>
        <v>32.756188277542641</v>
      </c>
    </row>
    <row r="60" spans="1:8" ht="63.75" x14ac:dyDescent="0.2">
      <c r="A60" s="10" t="s">
        <v>138</v>
      </c>
      <c r="B60" s="8" t="s">
        <v>55</v>
      </c>
      <c r="C60" s="18" t="s">
        <v>56</v>
      </c>
      <c r="D60" s="10" t="s">
        <v>57</v>
      </c>
      <c r="E60" s="13">
        <v>779.7</v>
      </c>
      <c r="F60" s="9"/>
      <c r="G60" s="9">
        <v>255.4</v>
      </c>
      <c r="H60" s="9">
        <f>G60/E60*100</f>
        <v>32.756188277542641</v>
      </c>
    </row>
    <row r="61" spans="1:8" x14ac:dyDescent="0.2">
      <c r="A61" s="26" t="s">
        <v>139</v>
      </c>
      <c r="B61" s="29" t="s">
        <v>79</v>
      </c>
      <c r="C61" s="22"/>
      <c r="D61" s="26"/>
      <c r="E61" s="24">
        <f>E62</f>
        <v>3231.5</v>
      </c>
      <c r="F61" s="25"/>
      <c r="G61" s="24">
        <f>G62</f>
        <v>1216.4000000000001</v>
      </c>
      <c r="H61" s="25">
        <f t="shared" si="8"/>
        <v>37.641961937180881</v>
      </c>
    </row>
    <row r="62" spans="1:8" ht="89.25" x14ac:dyDescent="0.2">
      <c r="A62" s="10" t="s">
        <v>140</v>
      </c>
      <c r="B62" s="16" t="s">
        <v>58</v>
      </c>
      <c r="C62" s="12" t="s">
        <v>59</v>
      </c>
      <c r="D62" s="10" t="s">
        <v>60</v>
      </c>
      <c r="E62" s="13">
        <v>3231.5</v>
      </c>
      <c r="F62" s="9"/>
      <c r="G62" s="9">
        <v>1216.4000000000001</v>
      </c>
      <c r="H62" s="9">
        <f t="shared" si="8"/>
        <v>37.641961937180881</v>
      </c>
    </row>
    <row r="63" spans="1:8" ht="22.5" customHeight="1" x14ac:dyDescent="0.2">
      <c r="A63" s="26"/>
      <c r="B63" s="28" t="s">
        <v>84</v>
      </c>
      <c r="C63" s="21"/>
      <c r="D63" s="21"/>
      <c r="E63" s="25">
        <f>E13+E24+E26+E28+E30+E32+E34+E36+E38+E40+E42+E45+E47+E49+E51+E53+E55+E57+E59+E61</f>
        <v>56414.800000000017</v>
      </c>
      <c r="F63" s="25">
        <f>SUM(F46:F60,F54:F60)</f>
        <v>0</v>
      </c>
      <c r="G63" s="25">
        <f>G13+G24+G26+G28+G30+G32+G34+G36+G38+G40+G42+G45+G47+G49+G51+G53+G55+G57+G59+G61</f>
        <v>6837.6</v>
      </c>
      <c r="H63" s="25">
        <f t="shared" si="8"/>
        <v>12.120223771067163</v>
      </c>
    </row>
    <row r="65" spans="2:3" x14ac:dyDescent="0.2">
      <c r="B65" s="36" t="s">
        <v>89</v>
      </c>
      <c r="C65" s="4" t="s">
        <v>151</v>
      </c>
    </row>
  </sheetData>
  <mergeCells count="3">
    <mergeCell ref="A11:H11"/>
    <mergeCell ref="D1:G1"/>
    <mergeCell ref="A10:H10"/>
  </mergeCells>
  <pageMargins left="0.7" right="0.7" top="0.75" bottom="0.75" header="0.3" footer="0.3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квартал</vt:lpstr>
      <vt:lpstr>'2 квартал'!Область_печати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2026-07-02T12:27:50Z</dcterms:modified>
</cp:coreProperties>
</file>